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Entradas" sheetId="2" state="visible" r:id="rId2"/>
    <sheet xmlns:r="http://schemas.openxmlformats.org/officeDocument/2006/relationships" name="Dashboard KPIs" sheetId="3" state="visible" r:id="rId3"/>
    <sheet xmlns:r="http://schemas.openxmlformats.org/officeDocument/2006/relationships" name="Guia de Cálculo" sheetId="4" state="visible" r:id="rId4"/>
    <sheet xmlns:r="http://schemas.openxmlformats.org/officeDocument/2006/relationships" name="Forecas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R$&quot; #,##0;(&quot;R$&quot; #,##0);-"/>
    <numFmt numFmtId="165" formatCode="0.0%"/>
    <numFmt numFmtId="166" formatCode="&quot;R$&quot; #,##0"/>
    <numFmt numFmtId="167" formatCode="0.0&quot;x&quot;"/>
    <numFmt numFmtId="168" formatCode="0.0&quot; meses&quot;"/>
    <numFmt numFmtId="169" formatCode="0&quot; dias&quot;"/>
  </numFmts>
  <fonts count="17">
    <font>
      <name val="Calibri"/>
      <family val="2"/>
      <color theme="1"/>
      <sz val="11"/>
      <scheme val="minor"/>
    </font>
    <font>
      <name val="Arial"/>
      <b val="1"/>
      <color rgb="000F172A"/>
      <sz val="16"/>
    </font>
    <font>
      <name val="Arial"/>
      <i val="1"/>
      <color rgb="0064748B"/>
      <sz val="11"/>
    </font>
    <font>
      <name val="Arial"/>
      <color rgb="00334155"/>
      <sz val="11"/>
    </font>
    <font>
      <name val="Arial"/>
      <b val="1"/>
      <color rgb="000F172A"/>
      <sz val="12"/>
    </font>
    <font>
      <name val="Arial"/>
      <b val="1"/>
      <color rgb="00FFFFFF"/>
      <sz val="11"/>
    </font>
    <font>
      <name val="Arial"/>
      <color rgb="000F172A"/>
      <sz val="11"/>
    </font>
    <font>
      <name val="Arial"/>
      <b val="1"/>
      <color rgb="000000FF"/>
      <sz val="11"/>
    </font>
    <font>
      <name val="Arial"/>
      <i val="1"/>
      <color rgb="0064748B"/>
      <sz val="10"/>
    </font>
    <font>
      <name val="Arial"/>
      <b val="1"/>
      <color rgb="000B8F5A"/>
      <sz val="11"/>
    </font>
    <font>
      <name val="Arial"/>
      <b val="1"/>
      <color rgb="000F172A"/>
      <sz val="11"/>
    </font>
    <font>
      <name val="Arial"/>
      <b val="1"/>
      <color rgb="00000000"/>
      <sz val="11"/>
    </font>
    <font>
      <name val="Arial"/>
      <color rgb="00475569"/>
      <sz val="10"/>
    </font>
    <font>
      <name val="Arial"/>
      <color rgb="001E293B"/>
      <sz val="11"/>
    </font>
    <font>
      <name val="Arial"/>
      <b val="1"/>
      <color rgb="000B8F5A"/>
      <sz val="13"/>
    </font>
    <font>
      <name val="Arial"/>
      <b val="1"/>
      <sz val="11"/>
    </font>
    <font>
      <name val="Arial"/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0B8F5A"/>
      </patternFill>
    </fill>
    <fill>
      <patternFill patternType="solid">
        <fgColor rgb="00F0FDF4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pivotButton="0" quotePrefix="0" xfId="0"/>
    <xf numFmtId="3" fontId="7" fillId="0" borderId="1" applyAlignment="1" pivotButton="0" quotePrefix="0" xfId="0">
      <alignment horizontal="right"/>
    </xf>
    <xf numFmtId="0" fontId="8" fillId="0" borderId="1" pivotButton="0" quotePrefix="0" xfId="0"/>
    <xf numFmtId="164" fontId="7" fillId="0" borderId="1" applyAlignment="1" pivotButton="0" quotePrefix="0" xfId="0">
      <alignment horizontal="right"/>
    </xf>
    <xf numFmtId="165" fontId="7" fillId="0" borderId="1" applyAlignment="1" pivotButton="0" quotePrefix="0" xfId="0">
      <alignment horizontal="right"/>
    </xf>
    <xf numFmtId="0" fontId="9" fillId="0" borderId="1" applyAlignment="1" pivotButton="0" quotePrefix="0" xfId="0">
      <alignment horizontal="center"/>
    </xf>
    <xf numFmtId="0" fontId="10" fillId="0" borderId="1" pivotButton="0" quotePrefix="0" xfId="0"/>
    <xf numFmtId="165" fontId="11" fillId="3" borderId="1" applyAlignment="1" pivotButton="0" quotePrefix="0" xfId="0">
      <alignment horizontal="right"/>
    </xf>
    <xf numFmtId="0" fontId="12" fillId="0" borderId="1" pivotButton="0" quotePrefix="0" xfId="0"/>
    <xf numFmtId="10" fontId="11" fillId="3" borderId="1" applyAlignment="1" pivotButton="0" quotePrefix="0" xfId="0">
      <alignment horizontal="right"/>
    </xf>
    <xf numFmtId="166" fontId="11" fillId="3" borderId="1" applyAlignment="1" pivotButton="0" quotePrefix="0" xfId="0">
      <alignment horizontal="right"/>
    </xf>
    <xf numFmtId="167" fontId="11" fillId="3" borderId="1" applyAlignment="1" pivotButton="0" quotePrefix="0" xfId="0">
      <alignment horizontal="right"/>
    </xf>
    <xf numFmtId="168" fontId="11" fillId="3" borderId="1" applyAlignment="1" pivotButton="0" quotePrefix="0" xfId="0">
      <alignment horizontal="right"/>
    </xf>
    <xf numFmtId="169" fontId="11" fillId="3" borderId="1" applyAlignment="1" pivotButton="0" quotePrefix="0" xfId="0">
      <alignment horizontal="right"/>
    </xf>
    <xf numFmtId="0" fontId="13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166" fontId="7" fillId="0" borderId="1" applyAlignment="1" pivotButton="0" quotePrefix="0" xfId="0">
      <alignment horizontal="right"/>
    </xf>
    <xf numFmtId="9" fontId="7" fillId="0" borderId="1" applyAlignment="1" pivotButton="0" quotePrefix="0" xfId="0">
      <alignment horizontal="right"/>
    </xf>
    <xf numFmtId="166" fontId="15" fillId="3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6" fontId="16" fillId="2" borderId="1" applyAlignment="1" pivotButton="0" quotePrefix="0" xfId="0">
      <alignment horizontal="right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GNS Martech · Planilha de KPIs do Funil B2B</t>
        </is>
      </c>
    </row>
    <row r="3">
      <c r="B3" s="2" t="inlineStr">
        <is>
          <t>Ferramenta gratuita — Revenue Marketing, Growth e ROI</t>
        </is>
      </c>
    </row>
    <row r="5">
      <c r="B5" s="3" t="inlineStr"/>
    </row>
    <row r="6">
      <c r="B6" s="4" t="inlineStr">
        <is>
          <t>COMO USAR</t>
        </is>
      </c>
    </row>
    <row r="7">
      <c r="B7" s="3" t="inlineStr">
        <is>
          <t>1. Vá até a aba 'Entradas' e preencha apenas as células AZUIS (inputs do seu negócio).</t>
        </is>
      </c>
    </row>
    <row r="8">
      <c r="B8" s="3" t="inlineStr">
        <is>
          <t>2. A aba 'Dashboard KPIs' calcula automaticamente os 14 KPIs essenciais do funil B2B.</t>
        </is>
      </c>
    </row>
    <row r="9">
      <c r="B9" s="3" t="inlineStr">
        <is>
          <t>3. A aba 'Guia de Cálculo' explica CAC, LTV, Payback e Forecast com fórmulas e exemplos.</t>
        </is>
      </c>
    </row>
    <row r="10">
      <c r="B10" s="3" t="inlineStr">
        <is>
          <t>4. A aba 'Forecast' projeta receita dos próximos 3 meses com base no pipeline atual.</t>
        </is>
      </c>
    </row>
    <row r="11">
      <c r="B11" s="3" t="inlineStr"/>
    </row>
    <row r="12">
      <c r="B12" s="4" t="inlineStr">
        <is>
          <t>CONVENÇÃO DE CORES</t>
        </is>
      </c>
    </row>
    <row r="13">
      <c r="B13" s="3" t="inlineStr">
        <is>
          <t>• Azul = input (você preenche)</t>
        </is>
      </c>
    </row>
    <row r="14">
      <c r="B14" s="3" t="inlineStr">
        <is>
          <t>• Preto = fórmula (não editar)</t>
        </is>
      </c>
    </row>
    <row r="15">
      <c r="B15" s="3" t="inlineStr">
        <is>
          <t>• Verde = link entre abas</t>
        </is>
      </c>
    </row>
    <row r="16">
      <c r="B16" s="3" t="inlineStr">
        <is>
          <t>• Amarelo = premissa-chave que merece atenção</t>
        </is>
      </c>
    </row>
    <row r="17">
      <c r="B17" s="3" t="inlineStr"/>
    </row>
    <row r="18">
      <c r="B18" s="4" t="inlineStr">
        <is>
          <t>SUPORTE</t>
        </is>
      </c>
    </row>
    <row r="19">
      <c r="B19" s="3" t="inlineStr">
        <is>
          <t>Diagnóstico gratuito de 30 min: https://gnsmartech.lovable.app/diagnostico</t>
        </is>
      </c>
    </row>
    <row r="20">
      <c r="B20" s="3" t="inlineStr">
        <is>
          <t>WhatsApp: (19) 98427-2227  ·  E-mail: comercial@gnsmartech.com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5" customWidth="1" min="2" max="2"/>
    <col width="20" customWidth="1" min="3" max="3"/>
    <col width="60" customWidth="1" min="4" max="4"/>
  </cols>
  <sheetData>
    <row r="2">
      <c r="B2" s="1" t="inlineStr">
        <is>
          <t>Inputs do Funil (mês de referência)</t>
        </is>
      </c>
    </row>
    <row r="4">
      <c r="B4" s="5" t="inlineStr">
        <is>
          <t>KPI de entrada</t>
        </is>
      </c>
      <c r="C4" s="5" t="inlineStr">
        <is>
          <t>Valor</t>
        </is>
      </c>
      <c r="D4" s="5" t="inlineStr">
        <is>
          <t>Descrição</t>
        </is>
      </c>
    </row>
    <row r="5">
      <c r="B5" s="6" t="inlineStr">
        <is>
          <t>Visitantes no site</t>
        </is>
      </c>
      <c r="C5" s="7" t="n">
        <v>20000</v>
      </c>
      <c r="D5" s="8" t="inlineStr">
        <is>
          <t>Sessões únicas no mês</t>
        </is>
      </c>
    </row>
    <row r="6">
      <c r="B6" s="6" t="inlineStr">
        <is>
          <t>Leads (MQL) gerados</t>
        </is>
      </c>
      <c r="C6" s="7" t="n">
        <v>800</v>
      </c>
      <c r="D6" s="8" t="inlineStr">
        <is>
          <t>Formulários, e-books, contatos</t>
        </is>
      </c>
    </row>
    <row r="7">
      <c r="B7" s="6" t="inlineStr">
        <is>
          <t>Leads qualificados (SQL)</t>
        </is>
      </c>
      <c r="C7" s="7" t="n">
        <v>200</v>
      </c>
      <c r="D7" s="8" t="inlineStr">
        <is>
          <t>Aceitos pela pré-venda</t>
        </is>
      </c>
    </row>
    <row r="8">
      <c r="B8" s="6" t="inlineStr">
        <is>
          <t>Reuniões realizadas</t>
        </is>
      </c>
      <c r="C8" s="7" t="n">
        <v>80</v>
      </c>
      <c r="D8" s="8" t="inlineStr">
        <is>
          <t>Discovery efetivamente feitos</t>
        </is>
      </c>
    </row>
    <row r="9">
      <c r="B9" s="6" t="inlineStr">
        <is>
          <t>Propostas enviadas</t>
        </is>
      </c>
      <c r="C9" s="7" t="n">
        <v>40</v>
      </c>
      <c r="D9" s="8" t="inlineStr">
        <is>
          <t>Oportunidades formalizadas</t>
        </is>
      </c>
    </row>
    <row r="10">
      <c r="B10" s="6" t="inlineStr">
        <is>
          <t>Deals fechados (ganhos)</t>
        </is>
      </c>
      <c r="C10" s="7" t="n">
        <v>12</v>
      </c>
      <c r="D10" s="8" t="inlineStr">
        <is>
          <t>Contratos assinados no mês</t>
        </is>
      </c>
    </row>
    <row r="11">
      <c r="B11" s="6" t="inlineStr">
        <is>
          <t>Ticket médio (R$)</t>
        </is>
      </c>
      <c r="C11" s="9" t="n">
        <v>8500</v>
      </c>
      <c r="D11" s="8" t="inlineStr">
        <is>
          <t>Receita média por deal</t>
        </is>
      </c>
    </row>
    <row r="12">
      <c r="B12" s="6" t="inlineStr">
        <is>
          <t>Ciclo médio de vendas (dias)</t>
        </is>
      </c>
      <c r="C12" s="7" t="n">
        <v>45</v>
      </c>
      <c r="D12" s="8" t="inlineStr">
        <is>
          <t>Do SQL ao fechamento</t>
        </is>
      </c>
    </row>
    <row r="13">
      <c r="B13" s="6" t="inlineStr">
        <is>
          <t>Investimento em Marketing (R$)</t>
        </is>
      </c>
      <c r="C13" s="9" t="n">
        <v>25000</v>
      </c>
      <c r="D13" s="8" t="inlineStr">
        <is>
          <t>Mídia + agência + ferramentas</t>
        </is>
      </c>
    </row>
    <row r="14">
      <c r="B14" s="6" t="inlineStr">
        <is>
          <t>Investimento em Vendas (R$)</t>
        </is>
      </c>
      <c r="C14" s="9" t="n">
        <v>35000</v>
      </c>
      <c r="D14" s="8" t="inlineStr">
        <is>
          <t>Salários SDR/AE + comissões</t>
        </is>
      </c>
    </row>
    <row r="15">
      <c r="B15" s="6" t="inlineStr">
        <is>
          <t>Churn mensal (%)</t>
        </is>
      </c>
      <c r="C15" s="10" t="n">
        <v>0.03</v>
      </c>
      <c r="D15" s="8" t="inlineStr">
        <is>
          <t>% de clientes que cancelam</t>
        </is>
      </c>
    </row>
    <row r="16">
      <c r="B16" s="6" t="inlineStr">
        <is>
          <t>Margem bruta (%)</t>
        </is>
      </c>
      <c r="C16" s="10" t="n">
        <v>0.7</v>
      </c>
      <c r="D16" s="8" t="inlineStr">
        <is>
          <t>Após custos diretos</t>
        </is>
      </c>
    </row>
    <row r="17">
      <c r="B17" s="6" t="inlineStr">
        <is>
          <t>Meta de receita mensal (R$)</t>
        </is>
      </c>
      <c r="C17" s="9" t="n">
        <v>150000</v>
      </c>
      <c r="D17" s="8" t="inlineStr">
        <is>
          <t>Objetivo comercial do mês</t>
        </is>
      </c>
    </row>
    <row r="18">
      <c r="B18" s="6" t="inlineStr">
        <is>
          <t>Pipeline aberto (R$)</t>
        </is>
      </c>
      <c r="C18" s="9" t="n">
        <v>600000</v>
      </c>
      <c r="D18" s="8" t="inlineStr">
        <is>
          <t>Soma das oportunidades em aberto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5" customWidth="1" min="3" max="3"/>
    <col width="22" customWidth="1" min="4" max="4"/>
    <col width="60" customWidth="1" min="5" max="5"/>
  </cols>
  <sheetData>
    <row r="2">
      <c r="B2" s="1" t="inlineStr">
        <is>
          <t>Dashboard · 14 KPIs Essenciais do Funil B2B</t>
        </is>
      </c>
    </row>
    <row r="4">
      <c r="B4" s="5" t="inlineStr">
        <is>
          <t>#</t>
        </is>
      </c>
      <c r="C4" s="5" t="inlineStr">
        <is>
          <t>KPI</t>
        </is>
      </c>
      <c r="D4" s="5" t="inlineStr">
        <is>
          <t>Valor</t>
        </is>
      </c>
      <c r="E4" s="5" t="inlineStr">
        <is>
          <t>Fórmula / Interpretação</t>
        </is>
      </c>
    </row>
    <row r="5">
      <c r="B5" s="11" t="n">
        <v>1</v>
      </c>
      <c r="C5" s="12" t="inlineStr">
        <is>
          <t>Taxa de Conversão Visitante→Lead</t>
        </is>
      </c>
      <c r="D5" s="13">
        <f>Entradas!C6/Entradas!C5</f>
        <v/>
      </c>
      <c r="E5" s="14" t="inlineStr">
        <is>
          <t>MQL ÷ Visitantes. Saudável B2B: 2%–5%.</t>
        </is>
      </c>
    </row>
    <row r="6">
      <c r="B6" s="11" t="n">
        <v>2</v>
      </c>
      <c r="C6" s="12" t="inlineStr">
        <is>
          <t>Taxa MQL→SQL</t>
        </is>
      </c>
      <c r="D6" s="13">
        <f>Entradas!C7/Entradas!C6</f>
        <v/>
      </c>
      <c r="E6" s="14" t="inlineStr">
        <is>
          <t>SQL ÷ MQL. Saudável: 20%–30%.</t>
        </is>
      </c>
    </row>
    <row r="7">
      <c r="B7" s="11" t="n">
        <v>3</v>
      </c>
      <c r="C7" s="12" t="inlineStr">
        <is>
          <t>Taxa SQL→Reunião</t>
        </is>
      </c>
      <c r="D7" s="13">
        <f>Entradas!C8/Entradas!C7</f>
        <v/>
      </c>
      <c r="E7" s="14" t="inlineStr">
        <is>
          <t>Reuniões ÷ SQL. Saudável: 30%–50%.</t>
        </is>
      </c>
    </row>
    <row r="8">
      <c r="B8" s="11" t="n">
        <v>4</v>
      </c>
      <c r="C8" s="12" t="inlineStr">
        <is>
          <t>Taxa Reunião→Proposta</t>
        </is>
      </c>
      <c r="D8" s="13">
        <f>Entradas!C9/Entradas!C8</f>
        <v/>
      </c>
      <c r="E8" s="14" t="inlineStr">
        <is>
          <t>Propostas ÷ Reuniões. Saudável: 40%–60%.</t>
        </is>
      </c>
    </row>
    <row r="9">
      <c r="B9" s="11" t="n">
        <v>5</v>
      </c>
      <c r="C9" s="12" t="inlineStr">
        <is>
          <t>Win Rate (Proposta→Fechamento)</t>
        </is>
      </c>
      <c r="D9" s="13">
        <f>Entradas!C10/Entradas!C9</f>
        <v/>
      </c>
      <c r="E9" s="14" t="inlineStr">
        <is>
          <t>Deals ÷ Propostas. Saudável B2B: 20%–35%.</t>
        </is>
      </c>
    </row>
    <row r="10">
      <c r="B10" s="11" t="n">
        <v>6</v>
      </c>
      <c r="C10" s="12" t="inlineStr">
        <is>
          <t>Conversão total (Visitante→Cliente)</t>
        </is>
      </c>
      <c r="D10" s="15">
        <f>Entradas!C10/Entradas!C5</f>
        <v/>
      </c>
      <c r="E10" s="14" t="inlineStr">
        <is>
          <t>Deals ÷ Visitantes. Referência: 0,05%–0,3%.</t>
        </is>
      </c>
    </row>
    <row r="11">
      <c r="B11" s="11" t="n">
        <v>7</v>
      </c>
      <c r="C11" s="12" t="inlineStr">
        <is>
          <t>Receita do mês (R$)</t>
        </is>
      </c>
      <c r="D11" s="16">
        <f>Entradas!C10*Entradas!C11</f>
        <v/>
      </c>
      <c r="E11" s="14" t="inlineStr">
        <is>
          <t>Deals × Ticket médio.</t>
        </is>
      </c>
    </row>
    <row r="12">
      <c r="B12" s="11" t="n">
        <v>8</v>
      </c>
      <c r="C12" s="12" t="inlineStr">
        <is>
          <t>CAC — Custo de Aquisição de Cliente</t>
        </is>
      </c>
      <c r="D12" s="16">
        <f>(Entradas!C13+Entradas!C14)/Entradas!C10</f>
        <v/>
      </c>
      <c r="E12" s="14" t="inlineStr">
        <is>
          <t>(Mkt + Vendas) ÷ Deals fechados.</t>
        </is>
      </c>
    </row>
    <row r="13">
      <c r="B13" s="11" t="n">
        <v>9</v>
      </c>
      <c r="C13" s="12" t="inlineStr">
        <is>
          <t>LTV — Lifetime Value</t>
        </is>
      </c>
      <c r="D13" s="16">
        <f>(Entradas!C11*Entradas!C16)/Entradas!C15</f>
        <v/>
      </c>
      <c r="E13" s="14" t="inlineStr">
        <is>
          <t>(Ticket × Margem) ÷ Churn. Referência SaaS.</t>
        </is>
      </c>
    </row>
    <row r="14">
      <c r="B14" s="11" t="n">
        <v>10</v>
      </c>
      <c r="C14" s="12" t="inlineStr">
        <is>
          <t>LTV / CAC</t>
        </is>
      </c>
      <c r="D14" s="17">
        <f>((Entradas!C11*Entradas!C16)/Entradas!C15)/(((Entradas!C13+Entradas!C14)/Entradas!C10))</f>
        <v/>
      </c>
      <c r="E14" s="14" t="inlineStr">
        <is>
          <t>Saudável: ≥ 3x. Excelente: ≥ 5x.</t>
        </is>
      </c>
    </row>
    <row r="15">
      <c r="B15" s="11" t="n">
        <v>11</v>
      </c>
      <c r="C15" s="12" t="inlineStr">
        <is>
          <t>Payback do CAC (meses)</t>
        </is>
      </c>
      <c r="D15" s="18">
        <f>((Entradas!C13+Entradas!C14)/Entradas!C10)/(Entradas!C11*Entradas!C16)</f>
        <v/>
      </c>
      <c r="E15" s="14" t="inlineStr">
        <is>
          <t>CAC ÷ (Ticket × Margem). Ideal: &lt; 12 meses.</t>
        </is>
      </c>
    </row>
    <row r="16">
      <c r="B16" s="11" t="n">
        <v>12</v>
      </c>
      <c r="C16" s="12" t="inlineStr">
        <is>
          <t>Ciclo médio de vendas (dias)</t>
        </is>
      </c>
      <c r="D16" s="19">
        <f>Entradas!C12</f>
        <v/>
      </c>
      <c r="E16" s="14" t="inlineStr">
        <is>
          <t>Do SQL ao fechamento. Meta: reduzir 10–20% ao ano.</t>
        </is>
      </c>
    </row>
    <row r="17">
      <c r="B17" s="11" t="n">
        <v>13</v>
      </c>
      <c r="C17" s="12" t="inlineStr">
        <is>
          <t>Atingimento da meta (%)</t>
        </is>
      </c>
      <c r="D17" s="13">
        <f>(Entradas!C10*Entradas!C11)/Entradas!C17</f>
        <v/>
      </c>
      <c r="E17" s="14" t="inlineStr">
        <is>
          <t>Receita ÷ Meta. Saudável: ≥ 90%.</t>
        </is>
      </c>
    </row>
    <row r="18">
      <c r="B18" s="11" t="n">
        <v>14</v>
      </c>
      <c r="C18" s="12" t="inlineStr">
        <is>
          <t>Cobertura de Pipeline</t>
        </is>
      </c>
      <c r="D18" s="17">
        <f>Entradas!C18/Entradas!C17</f>
        <v/>
      </c>
      <c r="E18" s="14" t="inlineStr">
        <is>
          <t>Pipeline ÷ Meta. Saudável B2B: 3x–4x.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Guia rápido: CAC, LTV, Payback e Forecast</t>
        </is>
      </c>
    </row>
    <row r="4">
      <c r="B4" s="20" t="inlineStr"/>
    </row>
    <row r="5">
      <c r="B5" s="21" t="inlineStr">
        <is>
          <t>1. CAC — Custo de Aquisição de Cliente</t>
        </is>
      </c>
    </row>
    <row r="6">
      <c r="B6" s="20" t="inlineStr">
        <is>
          <t>Fórmula:  CAC = (Investimento em Marketing + Investimento em Vendas) ÷ Nº de clientes conquistados no período</t>
        </is>
      </c>
    </row>
    <row r="7">
      <c r="B7" s="20" t="inlineStr">
        <is>
          <t>Exemplo:  (R$ 25.000 mkt + R$ 35.000 vendas) ÷ 12 clientes = R$ 5.000 por cliente.</t>
        </is>
      </c>
    </row>
    <row r="8">
      <c r="B8" s="22" t="inlineStr">
        <is>
          <t>Dica GNS: separe CAC por canal (Ads, SEO, Outbound, Indicação) para saber onde investir mais.</t>
        </is>
      </c>
    </row>
    <row r="9">
      <c r="B9" s="22" t="inlineStr">
        <is>
          <t>Referência B2B saudável: CAC recuperado em menos de 12 meses.</t>
        </is>
      </c>
    </row>
    <row r="10">
      <c r="B10" s="20" t="inlineStr"/>
    </row>
    <row r="11">
      <c r="B11" s="21" t="inlineStr">
        <is>
          <t>2. LTV — Lifetime Value</t>
        </is>
      </c>
    </row>
    <row r="12">
      <c r="B12" s="20" t="inlineStr">
        <is>
          <t>Fórmula (recorrente):  LTV = (Ticket médio × Margem bruta) ÷ Churn mensal</t>
        </is>
      </c>
    </row>
    <row r="13">
      <c r="B13" s="20" t="inlineStr">
        <is>
          <t>Exemplo:  (R$ 8.500 × 70%) ÷ 3% = R$ 198.333 por cliente ao longo da vida.</t>
        </is>
      </c>
    </row>
    <row r="14">
      <c r="B14" s="20" t="inlineStr">
        <is>
          <t>Para venda de projeto (não recorrente): LTV = Ticket médio × Margem × Nº médio de recompras.</t>
        </is>
      </c>
    </row>
    <row r="15">
      <c r="B15" s="22" t="inlineStr">
        <is>
          <t>Referência: LTV/CAC ≥ 3x é saudável; ≥ 5x é excelente; &lt; 1x é prejuízo.</t>
        </is>
      </c>
    </row>
    <row r="16">
      <c r="B16" s="20" t="inlineStr"/>
    </row>
    <row r="17">
      <c r="B17" s="21" t="inlineStr">
        <is>
          <t>3. Payback do CAC</t>
        </is>
      </c>
    </row>
    <row r="18">
      <c r="B18" s="20" t="inlineStr">
        <is>
          <t>Fórmula:  Payback (meses) = CAC ÷ (Ticket médio × Margem bruta)</t>
        </is>
      </c>
    </row>
    <row r="19">
      <c r="B19" s="20" t="inlineStr">
        <is>
          <t>Exemplo:  R$ 5.000 ÷ (R$ 8.500 × 70%) = 0,84 mês para recuperar o CAC.</t>
        </is>
      </c>
    </row>
    <row r="20">
      <c r="B20" s="22" t="inlineStr">
        <is>
          <t>Referência: PMEs B2B saudáveis recuperam CAC em 6–12 meses. SaaS enterprise, até 18 meses.</t>
        </is>
      </c>
    </row>
    <row r="21">
      <c r="B21" s="20" t="inlineStr"/>
    </row>
    <row r="22">
      <c r="B22" s="21" t="inlineStr">
        <is>
          <t>4. Forecast de Receita (previsão)</t>
        </is>
      </c>
    </row>
    <row r="23">
      <c r="B23" s="20" t="inlineStr">
        <is>
          <t>Método 1 · Weighted Pipeline: some (Valor da oportunidade × Probabilidade da etapa).</t>
        </is>
      </c>
    </row>
    <row r="24">
      <c r="B24" s="20" t="inlineStr">
        <is>
          <t xml:space="preserve">   Probabilidades sugeridas: Discovery 10% · Proposta 40% · Negociação 70% · Fechamento 90%.</t>
        </is>
      </c>
    </row>
    <row r="25">
      <c r="B25" s="20" t="inlineStr">
        <is>
          <t>Método 2 · Run-Rate: Deals médios/mês × Ticket médio × meses restantes.</t>
        </is>
      </c>
    </row>
    <row r="26">
      <c r="B26" s="20" t="inlineStr">
        <is>
          <t>Método 3 · Cobertura de Pipeline: Pipeline aberto ÷ Meta. Saudável entre 3x e 4x.</t>
        </is>
      </c>
    </row>
    <row r="27">
      <c r="B27" s="22" t="inlineStr">
        <is>
          <t>Forecast Accuracy = 1 − |Previsto − Realizado| ÷ Realizado. Meta: &gt; 85%.</t>
        </is>
      </c>
    </row>
    <row r="28">
      <c r="B28" s="20" t="inlineStr"/>
    </row>
    <row r="29">
      <c r="B29" s="21" t="inlineStr">
        <is>
          <t>Precisa estruturar seu funil e dashboards? Fale com a GNS Martech.</t>
        </is>
      </c>
    </row>
    <row r="30">
      <c r="B30" s="20" t="inlineStr">
        <is>
          <t>comercial@gnsmartech.com · WhatsApp (19) 98427-2227 · https://gnsmartech.lovable.app/diagnostico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F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18" customWidth="1" min="4" max="4"/>
    <col width="18" customWidth="1" min="5" max="5"/>
    <col width="22" customWidth="1" min="6" max="6"/>
  </cols>
  <sheetData>
    <row r="2">
      <c r="B2" s="1" t="inlineStr">
        <is>
          <t>Forecast · Weighted Pipeline (3 meses)</t>
        </is>
      </c>
    </row>
    <row r="4">
      <c r="B4" s="5" t="inlineStr">
        <is>
          <t>Etapa do funil</t>
        </is>
      </c>
      <c r="C4" s="5" t="inlineStr">
        <is>
          <t>Nº oport.</t>
        </is>
      </c>
      <c r="D4" s="5" t="inlineStr">
        <is>
          <t>Ticket médio (R$)</t>
        </is>
      </c>
      <c r="E4" s="5" t="inlineStr">
        <is>
          <t>Probabilidade</t>
        </is>
      </c>
      <c r="F4" s="5" t="inlineStr">
        <is>
          <t>Valor ponderado (R$)</t>
        </is>
      </c>
    </row>
    <row r="5">
      <c r="B5" s="12" t="inlineStr">
        <is>
          <t>Discovery</t>
        </is>
      </c>
      <c r="C5" s="7" t="n">
        <v>30</v>
      </c>
      <c r="D5" s="23" t="n">
        <v>8500</v>
      </c>
      <c r="E5" s="24" t="n">
        <v>0.1</v>
      </c>
      <c r="F5" s="25">
        <f>C5*D5*E5</f>
        <v/>
      </c>
    </row>
    <row r="6">
      <c r="B6" s="12" t="inlineStr">
        <is>
          <t>Proposta</t>
        </is>
      </c>
      <c r="C6" s="7" t="n">
        <v>18</v>
      </c>
      <c r="D6" s="23" t="n">
        <v>8500</v>
      </c>
      <c r="E6" s="24" t="n">
        <v>0.4</v>
      </c>
      <c r="F6" s="25">
        <f>C6*D6*E6</f>
        <v/>
      </c>
    </row>
    <row r="7">
      <c r="B7" s="12" t="inlineStr">
        <is>
          <t>Negociação</t>
        </is>
      </c>
      <c r="C7" s="7" t="n">
        <v>10</v>
      </c>
      <c r="D7" s="23" t="n">
        <v>8500</v>
      </c>
      <c r="E7" s="24" t="n">
        <v>0.7</v>
      </c>
      <c r="F7" s="25">
        <f>C7*D7*E7</f>
        <v/>
      </c>
    </row>
    <row r="8">
      <c r="B8" s="12" t="inlineStr">
        <is>
          <t>Fechamento</t>
        </is>
      </c>
      <c r="C8" s="7" t="n">
        <v>5</v>
      </c>
      <c r="D8" s="23" t="n">
        <v>8500</v>
      </c>
      <c r="E8" s="24" t="n">
        <v>0.9</v>
      </c>
      <c r="F8" s="25">
        <f>C8*D8*E8</f>
        <v/>
      </c>
    </row>
    <row r="9">
      <c r="E9" s="26" t="inlineStr">
        <is>
          <t>Forecast total</t>
        </is>
      </c>
      <c r="F9" s="27">
        <f>SUM(F5:F8)</f>
        <v/>
      </c>
    </row>
    <row r="11">
      <c r="B11" s="28" t="inlineStr">
        <is>
          <t>Ajuste as células AZUIS conforme seu pipeline real. Probabilidades por etapa são benchmarks — calibre com seu histórico.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2026-07-01T01:41:09Z</dcterms:created>
  <dcterms:modified xmlns:dcterms="http://purl.org/dc/terms/" xmlns:xsi="http://www.w3.org/2001/XMLSchema-instance" xsi:type="dcterms:W3CDTF">2026-07-01T01:41:09Z</dcterms:modified>
</cp:coreProperties>
</file>